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<sst xmlns="http://schemas.openxmlformats.org/spreadsheetml/2006/main" count="1232" uniqueCount="81">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</sst>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55184.09999999999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87584.10000000002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57743.1</v>
      </c>
      <c r="AG9" s="51">
        <f>AG10+AG15+AG24+AG33+AG47+AG52+AG54+AG61+AG62+AG71+AG72+AG76+AG88+AG81+AG83+AG82+AG69+AG89+AG91+AG90+AG70+AG40+AG92</f>
        <v>76550.59999999999</v>
      </c>
      <c r="AH9" s="50"/>
      <c r="AI9" s="50"/>
    </row>
    <row r="10" spans="1:33" ht="15.75">
      <c r="A10" s="4" t="s">
        <v>4</v>
      </c>
      <c r="B10" s="23">
        <f>4520.5-34.2+205</f>
        <v>4691.3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1917.9</v>
      </c>
      <c r="AG10" s="28">
        <f>B10+C10-AF10</f>
        <v>5284.5</v>
      </c>
    </row>
    <row r="11" spans="1:33" ht="15.75">
      <c r="A11" s="3" t="s">
        <v>5</v>
      </c>
      <c r="B11" s="23">
        <f>3509.6+17</f>
        <v>3526.6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1506.9</v>
      </c>
      <c r="AG11" s="28">
        <f>B11+C11-AF11</f>
        <v>2627.6</v>
      </c>
    </row>
    <row r="12" spans="1:33" ht="15.75">
      <c r="A12" s="3" t="s">
        <v>2</v>
      </c>
      <c r="B12" s="37">
        <f>436.7-34.2-17</f>
        <v>385.5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52.99999999999999</v>
      </c>
      <c r="AG12" s="28">
        <f>B12+C12-AF12</f>
        <v>914.4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779.2000000000003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358.00000000000006</v>
      </c>
      <c r="AG14" s="28">
        <f>AG10-AG11-AG12-AG13</f>
        <v>1742.5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28983.200000000004</v>
      </c>
      <c r="AG15" s="28">
        <f aca="true" t="shared" si="3" ref="AG15:AG31">B15+C15-AF15</f>
        <v>26686.999999999993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12558.7</v>
      </c>
      <c r="AG16" s="72">
        <f t="shared" si="3"/>
        <v>11261.2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24257.4</v>
      </c>
      <c r="AG17" s="28">
        <f t="shared" si="3"/>
        <v>5535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11.5</v>
      </c>
    </row>
    <row r="19" spans="1:33" ht="15.75">
      <c r="A19" s="3" t="s">
        <v>1</v>
      </c>
      <c r="B19" s="23">
        <f>2322.4-31.9</f>
        <v>2290.5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1202</v>
      </c>
      <c r="AG19" s="28">
        <f t="shared" si="3"/>
        <v>3111.2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3357.2000000000003</v>
      </c>
      <c r="AG20" s="28">
        <f t="shared" si="3"/>
        <v>15307.7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7.6</v>
      </c>
      <c r="AG21" s="28">
        <f t="shared" si="3"/>
        <v>48.699999999999996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1906.599999999998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152.59999999999985</v>
      </c>
      <c r="AG23" s="28">
        <f t="shared" si="3"/>
        <v>2672.8999999999974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10319.4</v>
      </c>
      <c r="AG24" s="28">
        <f t="shared" si="3"/>
        <v>19594.1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6445.7</v>
      </c>
      <c r="AG25" s="72">
        <f t="shared" si="3"/>
        <v>10043.099999999999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1392.9+150+158.4</f>
        <v>1701.3000000000002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2040.4999999999998</v>
      </c>
      <c r="AG27" s="28">
        <f t="shared" si="3"/>
        <v>1013.5000000000002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245.5</v>
      </c>
      <c r="AG28" s="28">
        <f t="shared" si="3"/>
        <v>144</v>
      </c>
    </row>
    <row r="29" spans="1:33" ht="15.75">
      <c r="A29" s="3" t="s">
        <v>2</v>
      </c>
      <c r="B29" s="23">
        <f>4549.6-25-151.1</f>
        <v>4373.5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1374</v>
      </c>
      <c r="AG29" s="28">
        <f t="shared" si="3"/>
        <v>3631.8999999999996</v>
      </c>
    </row>
    <row r="30" spans="1:33" ht="15.75">
      <c r="A30" s="3" t="s">
        <v>17</v>
      </c>
      <c r="B30" s="23">
        <f>203.8-5.9-58.9</f>
        <v>139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122.39999999999999</v>
      </c>
      <c r="AG30" s="28">
        <f t="shared" si="3"/>
        <v>58.10000000000001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632.6999999999998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471.7999999999994</v>
      </c>
      <c r="AG32" s="28">
        <f>AG24-AG26-AG27-AG28-AG29-AG30-AG31</f>
        <v>1108.7999999999997</v>
      </c>
    </row>
    <row r="33" spans="1:33" ht="15" customHeight="1">
      <c r="A33" s="4" t="s">
        <v>8</v>
      </c>
      <c r="B33" s="23">
        <v>209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80.5</v>
      </c>
      <c r="AG33" s="28">
        <f aca="true" t="shared" si="6" ref="AG33:AG38">B33+C33-AF33</f>
        <v>413.90000000000003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124.19999999999997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70.00000000000006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304</v>
      </c>
      <c r="AG40" s="28">
        <f aca="true" t="shared" si="8" ref="AG40:AG45">B40+C40-AF40</f>
        <v>522.0999999999999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18.499999999999996</v>
      </c>
      <c r="AG46" s="28">
        <f>AG40-AG41-AG42-AG43-AG44-AG45</f>
        <v>33.399999999999835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404.70000000000005</v>
      </c>
      <c r="AG47" s="28">
        <f>B47+C47-AF47</f>
        <v>2920.3999999999996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299.1</v>
      </c>
      <c r="AG49" s="28">
        <f>B49+C49-AF49</f>
        <v>2588.7000000000003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105.59999999999997</v>
      </c>
      <c r="AG51" s="28">
        <f>AG47-AG49-AG48</f>
        <v>331.69999999999936</v>
      </c>
    </row>
    <row r="52" spans="1:33" ht="15" customHeight="1">
      <c r="A52" s="4" t="s">
        <v>0</v>
      </c>
      <c r="B52" s="23">
        <f>3879.7+1149.3</f>
        <v>5029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4029.6</v>
      </c>
      <c r="AG52" s="28">
        <f aca="true" t="shared" si="12" ref="AG52:AG59">B52+C52-AF52</f>
        <v>3280.4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937</v>
      </c>
    </row>
    <row r="54" spans="1:34" ht="15" customHeight="1">
      <c r="A54" s="4" t="s">
        <v>9</v>
      </c>
      <c r="B54" s="45">
        <f>3710.6+54</f>
        <v>3764.6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3612.5</v>
      </c>
      <c r="AG54" s="23">
        <f t="shared" si="12"/>
        <v>1995.6999999999998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117.60000000000002</v>
      </c>
      <c r="AG57" s="23">
        <f t="shared" si="12"/>
        <v>796.6999999999999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728.0000000000003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693.1000000000004</v>
      </c>
      <c r="AG60" s="23">
        <f>AG54-AG55-AG57-AG59-AG56-AG58</f>
        <v>329.1999999999997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5.299999999999999</v>
      </c>
      <c r="AG61" s="23">
        <f aca="true" t="shared" si="15" ref="AG61:AG67">B61+C61-AF61</f>
        <v>86.4</v>
      </c>
    </row>
    <row r="62" spans="1:33" ht="15" customHeight="1">
      <c r="A62" s="4" t="s">
        <v>11</v>
      </c>
      <c r="B62" s="23">
        <f>1571.1+128.2</f>
        <v>1699.3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657.9000000000001</v>
      </c>
      <c r="AG62" s="23">
        <f t="shared" si="15"/>
        <v>1945.7999999999997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21.5</v>
      </c>
      <c r="AG65" s="23">
        <f t="shared" si="15"/>
        <v>41.8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15.399999999999999</v>
      </c>
      <c r="AG66" s="23">
        <f t="shared" si="15"/>
        <v>149.4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666.3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246.60000000000002</v>
      </c>
      <c r="AG68" s="23">
        <f>AG62-AG63-AG66-AG67-AG65-AG64</f>
        <v>1138.1999999999998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11.4</v>
      </c>
      <c r="AG69" s="31">
        <f aca="true" t="shared" si="17" ref="AG69:AG92">B69+C69-AF69</f>
        <v>327.30000000000007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2.7</v>
      </c>
      <c r="AG70" s="31">
        <f t="shared" si="17"/>
        <v>4.3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1480.2000000000003</v>
      </c>
      <c r="AG72" s="31">
        <f t="shared" si="17"/>
        <v>4169.1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25.7</v>
      </c>
      <c r="AG74" s="31">
        <f t="shared" si="17"/>
        <v>309.90000000000003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60.1</v>
      </c>
      <c r="AG76" s="31">
        <f t="shared" si="17"/>
        <v>487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</v>
      </c>
      <c r="AG77" s="31">
        <f t="shared" si="17"/>
        <v>34.599999999999994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421.20000000000005</v>
      </c>
      <c r="AG88" s="23">
        <f t="shared" si="17"/>
        <v>832.8999999999999</v>
      </c>
      <c r="AH88" s="11"/>
    </row>
    <row r="89" spans="1:34" ht="15.75">
      <c r="A89" s="4" t="s">
        <v>54</v>
      </c>
      <c r="B89" s="23">
        <f>1800-150</f>
        <v>1650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>
        <v>189.4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1536.5000000000002</v>
      </c>
      <c r="AG89" s="23">
        <f t="shared" si="17"/>
        <v>6608.4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</f>
        <v>-214.79999999999995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87584.10000000002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57743.1</v>
      </c>
      <c r="AG94" s="59">
        <f>AG10+AG15+AG24+AG33+AG47+AG52+AG54+AG61+AG62+AG69+AG71+AG72+AG76+AG81+AG82+AG83+AG88+AG89+AG90+AG91+AG70+AG40+AG92</f>
        <v>76550.59999999999</v>
      </c>
    </row>
    <row r="95" spans="1:33" ht="15.75">
      <c r="A95" s="3" t="s">
        <v>5</v>
      </c>
      <c r="B95" s="23">
        <f aca="true" t="shared" si="19" ref="B95:AD95">B11+B17+B26+B34+B55+B63+B73+B41+B77</f>
        <v>47677.8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35359.8</v>
      </c>
      <c r="AG95" s="28">
        <f>B95+C95-AF95</f>
        <v>23928.300000000003</v>
      </c>
    </row>
    <row r="96" spans="1:33" ht="15.75">
      <c r="A96" s="3" t="s">
        <v>2</v>
      </c>
      <c r="B96" s="23">
        <f aca="true" t="shared" si="20" ref="B96:AD96">B12+B20+B29+B36+B57+B66+B44+B80+B74+B53</f>
        <v>14752.399999999998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5310.2</v>
      </c>
      <c r="AG96" s="28">
        <f>B96+C96-AF96</f>
        <v>22240.699999999993</v>
      </c>
    </row>
    <row r="97" spans="1:33" ht="15.75">
      <c r="A97" s="3" t="s">
        <v>3</v>
      </c>
      <c r="B97" s="23">
        <f aca="true" t="shared" si="21" ref="B97:AA97">B18+B27+B42+B64+B78</f>
        <v>1706.3000000000002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2052.2000000000003</v>
      </c>
      <c r="AG97" s="28">
        <f>B97+C97-AF97</f>
        <v>1114.7999999999997</v>
      </c>
    </row>
    <row r="98" spans="1:33" ht="15.75">
      <c r="A98" s="3" t="s">
        <v>1</v>
      </c>
      <c r="B98" s="23">
        <f aca="true" t="shared" si="22" ref="B98:AA98">B19+B28+B65+B35+B43+B56+B48+B79</f>
        <v>2705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1474.7</v>
      </c>
      <c r="AG98" s="28">
        <f>B98+C98-AF98</f>
        <v>3309</v>
      </c>
    </row>
    <row r="99" spans="1:33" ht="15.75">
      <c r="A99" s="3" t="s">
        <v>17</v>
      </c>
      <c r="B99" s="23">
        <f aca="true" t="shared" si="23" ref="B99:AD99">B21+B30+B49+B37+B58+B13+B75</f>
        <v>1048</v>
      </c>
      <c r="C99" s="23">
        <f t="shared" si="23"/>
        <v>2166.0000000000005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432.5</v>
      </c>
      <c r="AG99" s="28">
        <f>B99+C99-AF99</f>
        <v>2781.5000000000005</v>
      </c>
    </row>
    <row r="100" spans="1:33" ht="12.75">
      <c r="A100" s="1" t="s">
        <v>47</v>
      </c>
      <c r="B100" s="2">
        <f aca="true" t="shared" si="24" ref="B100:U100">B94-B95-B96-B97-B98-B99</f>
        <v>19694.60000000002</v>
      </c>
      <c r="C100" s="2">
        <f t="shared" si="24"/>
        <v>16595.4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13113.699999999993</v>
      </c>
      <c r="AG100" s="2">
        <f>AG94-AG95-AG96-AG97-AG98-AG99</f>
        <v>23176.299999999996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2015-11-24T10:01:25Z</cp:lastPrinted>
  <dcterms:created xsi:type="dcterms:W3CDTF">2002-11-05T08:53:00Z</dcterms:created>
  <dcterms:modified xsi:type="dcterms:W3CDTF">2015-11-25T06:46:14Z</dcterms:modified>
  <cp:category/>
  <cp:version/>
  <cp:contentType/>
  <cp:contentStatus/>
</cp:coreProperties>
</file>